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<sst xmlns="http://schemas.openxmlformats.org/spreadsheetml/2006/main" count="94" uniqueCount="64">
  <si>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嘉兴八佰伴1F M Stand 商户配套改造工程清单明细（原卡西欧位置）</t>
  </si>
  <si>
    <t>部分一：嘉兴八佰伴1F M Stand 给排水改造清单</t>
  </si>
  <si>
    <t>序号</t>
  </si>
  <si>
    <t>项目名称</t>
  </si>
  <si>
    <t>项目特征描述</t>
  </si>
  <si>
    <t>计量单位</t>
  </si>
  <si>
    <t>工程量</t>
  </si>
  <si>
    <t>去税综合单价（元）</t>
  </si>
  <si>
    <t>预估不含税金额（元）</t>
  </si>
  <si>
    <t>备注</t>
  </si>
  <si>
    <t>给水管
(加强PPR热熔管)</t>
  </si>
  <si>
    <t>1、给水管（加强PPR热熔管）；
2、规格：DN32,明装；
3、选用优质加厚PPR,及优质铜芯连接件，热熔连接;                                                     4、工作内容：管道敷设（含管件）、管道镀锌支架制作安装、压力试验、管道消毒清洗等；</t>
  </si>
  <si>
    <t>m</t>
  </si>
  <si>
    <t>DN32给水管道由负一层霸王茶姬原有管道引至1F现铺位（预计）</t>
  </si>
  <si>
    <t>专用阀门（给水）</t>
  </si>
  <si>
    <t>1、阀门（ PPR热熔管）专用；
2、纯铜芯，优质，DN32；</t>
  </si>
  <si>
    <t>个</t>
  </si>
  <si>
    <t>管道支架（给水）</t>
  </si>
  <si>
    <t>1、名称：水管道支架制作、安装；
2、材质：镀锌钢材；</t>
  </si>
  <si>
    <t>楼板开孔（给水）</t>
  </si>
  <si>
    <t>1、混凝土结构厚度不超过200mm；
2、孔洞100-200mm；</t>
  </si>
  <si>
    <t>1F至B1F楼板开孔一处；</t>
  </si>
  <si>
    <t>孔洞封堵（给水）</t>
  </si>
  <si>
    <t>铸铁管（排水）</t>
  </si>
  <si>
    <t>1、安装部位：室内排污管；
2、输送介质：废水；
3、管材质：柔性铸铁管；
4、规格：DN110；
5、连接方式：承插式连接；
6、管道冲洗试压；</t>
  </si>
  <si>
    <t>米</t>
  </si>
  <si>
    <t>DN110铸铁管立管至负二层原有排污管道，立管位于B1FKKV内部；</t>
  </si>
  <si>
    <t>管道支架（排水）</t>
  </si>
  <si>
    <t>楼板开孔（排水）</t>
  </si>
  <si>
    <t>1F至B1F楼板开孔一处、B1F至1F楼板开孔一处，合计2处；</t>
  </si>
  <si>
    <t>孔洞封堵（排水）</t>
  </si>
  <si>
    <t>1F至B1F楼板开孔一处、B1F至1F楼板开孔一处，合计3处；</t>
  </si>
  <si>
    <t>管道开孔（排水）</t>
  </si>
  <si>
    <t>铸铁管主管道开孔DN150；</t>
  </si>
  <si>
    <t>接驳至B2F停车场原有排污管；</t>
  </si>
  <si>
    <t>阻燃板基层</t>
  </si>
  <si>
    <t>1、12mm厚阻燃板安装在钢骨架上；
2.含施工图纸及施工验收规范要求所有内容；</t>
  </si>
  <si>
    <t>㎡</t>
  </si>
  <si>
    <t>长度为0.3米、宽度为0.2米、高度为6米；</t>
  </si>
  <si>
    <t>石膏板封面</t>
  </si>
  <si>
    <t>1、12mm厚纸面石膏板面层；
2、含施工图纸及施工验收规范要求所有内容；</t>
  </si>
  <si>
    <t>长度为0.3米、宽度为0.2米、高度为7米；</t>
  </si>
  <si>
    <t>乳胶漆</t>
  </si>
  <si>
    <t>1、板缝贴自粘胶带,嵌缝、点锈等基层处理；
2、满批专用腻子三遍、乳胶漆一底两面；
3、含施工图纸及施工验收规范要求所有内容；</t>
  </si>
  <si>
    <t>长度为0.3米、宽度为0.2米、高度为8米；</t>
  </si>
  <si>
    <t>合计金额（含税）</t>
  </si>
  <si>
    <t>部分二：嘉兴八佰伴1F M Stand 电缆施工改造清单</t>
  </si>
  <si>
    <t>揭、盖原桥架盖板</t>
  </si>
  <si>
    <t>1、揭、盖原桥架盖板；
2、桥架为现有强电桥架(1000*200mm)；</t>
  </si>
  <si>
    <t>电缆桥架</t>
  </si>
  <si>
    <t>1、名称:钢制槽式桥架；
2、规格:100*50*1.2mm镀锌桥架；
3、安装形式:含盖板，接地，防火封堵，桥架支架制作安装、除锈刷漆，符合当地规范、验收要求；
4、材质:不区分喷塑、防火及板厚；
5、综合考虑各种规格桥架，如发生不同规格主材施工，仅替换主材价格（采用当地市施工当期造价信息价格）；
6、完工清理及垃圾运外运至场外市政指定地点；</t>
  </si>
  <si>
    <t>电力电缆敷设</t>
  </si>
  <si>
    <t>1、名称:铜芯电力电缆；
2、型号:WDZB-YJY-4*35+1*16；
3、敷设方式、部位:管道、桥架及竖直通道内敷设；
4、配套:电缆头制作安装；
5、品牌：甲控乙供；
6、综合考虑各种规格电缆，如发生不同规格主材施工，仅替换主材价格（采用当地市施工当期造价信息价格）；
7、完工清理及垃圾运外运至场外市政指定地点；</t>
  </si>
  <si>
    <t>电力电缆（甲控乙供）</t>
  </si>
  <si>
    <t>1、规格：WDZB-YJY-4*35+1*16；
2、安装形式：穿管、:桥架敷设；
3、工作内容：敷设、安装、电缆防护；</t>
  </si>
  <si>
    <t>电缆头</t>
  </si>
  <si>
    <t>电缆头制作安装120mm2及以下（干包）；
电缆头制作安装、接地、测试；</t>
  </si>
  <si>
    <t>楼板开孔</t>
  </si>
  <si>
    <t>孔洞封堵</t>
  </si>
  <si>
    <t>合计金额（去税）</t>
  </si>
  <si>
    <t>累计金额（去税）</t>
  </si>
  <si>
    <t>税额（9%）</t>
  </si>
  <si>
    <t>累计金额（含税）</t>
  </si>
  <si>
    <r>
      <t>发</t>
    </r>
    <r>
      <rPr>
        <b/>
        <sz val="11"/>
        <color rgb="FFFF0000"/>
        <rFont val="Microsoft YaHei"/>
        <charset val="134"/>
      </rPr>
      <t>包方需符合垃圾清运方式及相关时间要求：1、垃圾清运至指定垃圾场；2、垃圾外运（运出门店）；3、限时12小时；4、本报价已包含人工费、材料费、机械费、管理费、利润、措施费、夜间施工等所有费用。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</si>
</sst>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0"/>
      <name val="Microsoft YaHei"/>
      <charset val="134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Microsoft YaHe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70C0"/>
      </left>
      <right style="thin">
        <color rgb="FFFFFFFF"/>
      </right>
      <top style="thin">
        <color rgb="FF0070C0"/>
      </top>
      <bottom style="thin">
        <color rgb="FF0070C0" tint="0.66"/>
      </bottom>
      <diagonal/>
    </border>
    <border>
      <left style="thin">
        <color rgb="FFFFFFFF"/>
      </left>
      <right style="thin">
        <color rgb="FFFFFFFF"/>
      </right>
      <top style="thin">
        <color rgb="FF0070C0"/>
      </top>
      <bottom style="thin">
        <color rgb="FF0070C0" tint="0.66"/>
      </bottom>
      <diagonal/>
    </border>
    <border>
      <left style="thin">
        <color rgb="FFFFFFFF"/>
      </left>
      <right style="thin">
        <color rgb="FF0070C0"/>
      </right>
      <top style="thin">
        <color rgb="FF0070C0"/>
      </top>
      <bottom style="thin">
        <color rgb="FF0070C0" tint="0.66"/>
      </bottom>
      <diagonal/>
    </border>
    <border>
      <left style="thin">
        <color rgb="FF0070C0"/>
      </left>
      <right style="thin">
        <color rgb="FF0070C0" tint="0.66"/>
      </right>
      <top/>
      <bottom style="thin">
        <color rgb="FF0070C0" tint="0.66"/>
      </bottom>
      <diagonal/>
    </border>
    <border>
      <left style="thin">
        <color rgb="FF0070C0" tint="0.66"/>
      </left>
      <right style="thin">
        <color rgb="FF0070C0" tint="0.66"/>
      </right>
      <top/>
      <bottom style="thin">
        <color rgb="FF0070C0" tint="0.66"/>
      </bottom>
      <diagonal/>
    </border>
    <border>
      <left style="thin">
        <color rgb="FF0070C0" tint="0.66"/>
      </left>
      <right style="thin">
        <color rgb="FF0070C0" tint="0.66"/>
      </right>
      <top style="thin">
        <color rgb="FF0070C0" tint="0.66"/>
      </top>
      <bottom style="thin">
        <color rgb="FF0070C0" tint="0.66"/>
      </bottom>
      <diagonal/>
    </border>
    <border>
      <left style="thin">
        <color rgb="FF0070C0" tint="0.66"/>
      </left>
      <right style="thin">
        <color rgb="FF0070C0"/>
      </right>
      <top style="thin">
        <color rgb="FF0070C0" tint="0.66"/>
      </top>
      <bottom style="thin">
        <color rgb="FF0070C0" tint="0.66"/>
      </bottom>
      <diagonal/>
    </border>
    <border>
      <left style="thin">
        <color rgb="FF0070C0"/>
      </left>
      <right style="thin">
        <color rgb="FF0070C0" tint="0.66"/>
      </right>
      <top style="thin">
        <color rgb="FF0070C0" tint="0.66"/>
      </top>
      <bottom style="thin">
        <color rgb="FF0070C0" tint="0.66"/>
      </bottom>
      <diagonal/>
    </border>
    <border>
      <left style="thin">
        <color rgb="FF0070C0" tint="0.66"/>
      </left>
      <right/>
      <top/>
      <bottom style="thin">
        <color rgb="FF0070C0" tint="0.66"/>
      </bottom>
      <diagonal/>
    </border>
    <border>
      <left/>
      <right/>
      <top/>
      <bottom style="thin">
        <color rgb="FF0070C0" tint="0.66"/>
      </bottom>
      <diagonal/>
    </border>
    <border>
      <left/>
      <right style="thin">
        <color rgb="FF0070C0" tint="0.66"/>
      </right>
      <top/>
      <bottom style="thin">
        <color rgb="FF0070C0" tint="0.66"/>
      </bottom>
      <diagonal/>
    </border>
    <border>
      <left style="thin">
        <color rgb="FF0070C0" tint="0.66"/>
      </left>
      <right/>
      <top/>
      <bottom/>
      <diagonal/>
    </border>
    <border>
      <left/>
      <right style="thin">
        <color rgb="FF0070C0" tint="0.66"/>
      </right>
      <top/>
      <bottom/>
      <diagonal/>
    </border>
    <border>
      <left style="thin">
        <color rgb="FF0070C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0070C0" tint="0.66"/>
      </right>
      <top/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 tint="0.66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0070C0" tint="0.66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 tint="0.66"/>
      </top>
      <bottom style="thin">
        <color rgb="FF0070C0"/>
      </bottom>
      <diagonal/>
    </border>
    <border>
      <left/>
      <right/>
      <top style="thin">
        <color rgb="FF0070C0" tint="0.66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 tint="0.66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29" applyNumberFormat="0" applyAlignment="0" applyProtection="0">
      <alignment vertical="center"/>
    </xf>
    <xf numFmtId="0" fontId="13" fillId="11" borderId="30" applyNumberFormat="0" applyAlignment="0" applyProtection="0">
      <alignment vertical="center"/>
    </xf>
    <xf numFmtId="0" fontId="14" fillId="11" borderId="29" applyNumberFormat="0" applyAlignment="0" applyProtection="0">
      <alignment vertical="center"/>
    </xf>
    <xf numFmtId="0" fontId="15" fillId="12" borderId="31" applyNumberFormat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7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177" fontId="3" fillId="6" borderId="6" xfId="0" applyNumberFormat="1" applyFont="1" applyFill="1" applyBorder="1" applyAlignment="1">
      <alignment horizontal="center" vertical="center" wrapText="1"/>
    </xf>
    <xf numFmtId="177" fontId="3" fillId="6" borderId="5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vertical="center" wrapText="1"/>
    </xf>
    <xf numFmtId="177" fontId="3" fillId="7" borderId="9" xfId="0" applyNumberFormat="1" applyFont="1" applyFill="1" applyBorder="1" applyAlignment="1">
      <alignment horizontal="center" vertical="center" wrapText="1"/>
    </xf>
    <xf numFmtId="177" fontId="3" fillId="7" borderId="10" xfId="0" applyNumberFormat="1" applyFont="1" applyFill="1" applyBorder="1" applyAlignment="1">
      <alignment horizontal="center" vertical="center" wrapText="1"/>
    </xf>
    <xf numFmtId="177" fontId="3" fillId="7" borderId="11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7" borderId="12" xfId="0" applyNumberFormat="1" applyFont="1" applyFill="1" applyBorder="1" applyAlignment="1">
      <alignment horizontal="center" vertical="center" wrapText="1"/>
    </xf>
    <xf numFmtId="177" fontId="3" fillId="7" borderId="0" xfId="0" applyNumberFormat="1" applyFont="1" applyFill="1" applyBorder="1" applyAlignment="1">
      <alignment horizontal="center" vertical="center" wrapText="1"/>
    </xf>
    <xf numFmtId="177" fontId="3" fillId="7" borderId="13" xfId="0" applyNumberFormat="1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" xfId="50"/>
  </cellStyles>
  <dxfs count="43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1"/>
        <i val="0"/>
        <u val="none"/>
        <sz val="11"/>
        <color rgb="FF0070C0"/>
      </font>
      <fill>
        <patternFill patternType="solid">
          <bgColor rgb="FFFFFFFF"/>
        </patternFill>
      </fill>
      <border>
        <left style="thin">
          <color rgb="FF0070C0"/>
        </left>
        <right/>
        <top style="thin">
          <color rgb="FF0070C0"/>
        </top>
        <bottom style="thin">
          <color rgb="FF0070C0"/>
        </bottom>
        <vertical/>
        <horizontal/>
      </border>
    </dxf>
    <dxf>
      <border>
        <left style="thin">
          <color rgb="FF0070C0" tint="0.6"/>
        </left>
        <right style="thin">
          <color rgb="FF0070C0" tint="0.6"/>
        </right>
        <top style="thin">
          <color rgb="FF0070C0"/>
        </top>
        <bottom style="thin">
          <color rgb="FF0070C0"/>
        </bottom>
        <vertical/>
        <horizontal style="thin">
          <color rgb="FF0070C0" tint="0.6"/>
        </horizontal>
      </border>
    </dxf>
    <dxf>
      <fill>
        <patternFill patternType="solid">
          <bgColor rgb="FF0070C0" tint="0.9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 tint="0.6"/>
        </vertical>
        <horizontal style="thin">
          <color rgb="FF0070C0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rgb="FF0070C0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rgb="FF0070C0" tint="0.66"/>
        </left>
        <right style="thin">
          <color rgb="FF0070C0"/>
        </right>
        <top style="thin">
          <color rgb="FF0070C0" tint="0.66"/>
        </top>
        <bottom style="thin">
          <color rgb="FF0070C0"/>
        </bottom>
        <vertical/>
        <horizontal style="thin">
          <color rgb="FF0070C0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rgb="FF0070C0"/>
        </left>
        <right style="thin">
          <color rgb="FF0070C0" tint="0.66"/>
        </right>
        <top style="thin">
          <color rgb="FF0070C0" tint="0.66"/>
        </top>
        <bottom style="thin">
          <color rgb="FF0070C0"/>
        </bottom>
        <vertical/>
        <horizontal style="thin">
          <color rgb="FF0070C0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rgb="FF0070C0" tint="0.8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 tint="0.66"/>
        </vertical>
        <horizontal style="thin">
          <color rgb="FF0070C0" tint="0.6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977C9F10-3870-4B3E-ADA4-33D410AE41FD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中色系标题行镶边列表格样式_e714ff" count="7" xr9:uid="{B18BE2A7-EAB3-489C-A63D-E4407E82750D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secondRowStripe" dxfId="17"/>
      <tableStyleElement type="firstColumnStripe" dxfId="16"/>
    </tableStyle>
    <tableStyle name="浅色系标题行表格样式_aad6b7" count="10" xr9:uid="{355ADCE0-E189-4E05-9916-A9B65A310BFD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secondRowStripe" dxfId="27"/>
      <tableStyleElement type="firstColumnStripe" dxfId="26"/>
      <tableStyleElement type="secondColumnStripe" dxfId="25"/>
      <tableStyleElement type="firstTotalCell" dxfId="24"/>
      <tableStyleElement type="lastTotalCell" dxfId="23"/>
    </tableStyle>
    <tableStyle name="PivotStylePreset2_Accent1" table="0" count="10" xr9:uid="{267968C8-6FFD-4C36-ACC1-9EA1FD1885CA}">
      <tableStyleElement type="headerRow" dxfId="42"/>
      <tableStyleElement type="totalRow" dxfId="41"/>
      <tableStyleElement type="firstRowStripe" dxfId="40"/>
      <tableStyleElement type="firstColumnStripe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85" zoomScaleNormal="85" topLeftCell="B1" workbookViewId="0">
      <pane ySplit="1" topLeftCell="A2" activePane="bottomLeft" state="frozen"/>
      <selection/>
      <selection pane="bottomLeft" activeCell="G23" sqref="G23"/>
    </sheetView>
  </sheetViews>
  <sheetFormatPr defaultColWidth="9" defaultRowHeight="13.5" outlineLevelCol="7"/>
  <cols>
    <col min="1" max="1" width="8.675" customWidth="1"/>
    <col min="2" max="2" width="33.3416666666667" customWidth="1"/>
    <col min="3" max="3" width="58.625" customWidth="1"/>
    <col min="4" max="4" width="12.3416666666667" customWidth="1"/>
    <col min="5" max="5" width="17.5" customWidth="1"/>
    <col min="6" max="6" width="19.4166666666667" customWidth="1"/>
    <col min="7" max="7" width="25.3416666666667" customWidth="1"/>
    <col min="8" max="8" width="50.2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2.5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82.5" spans="1:8">
      <c r="A4" s="6">
        <v>1</v>
      </c>
      <c r="B4" s="7" t="s">
        <v>10</v>
      </c>
      <c r="C4" s="8" t="s">
        <v>11</v>
      </c>
      <c r="D4" s="7" t="s">
        <v>12</v>
      </c>
      <c r="E4" s="9">
        <v>51</v>
      </c>
      <c r="F4" s="10"/>
      <c r="G4" s="10">
        <f t="shared" ref="G4:G16" si="0">E4*F4</f>
        <v>0</v>
      </c>
      <c r="H4" s="11" t="s">
        <v>13</v>
      </c>
    </row>
    <row r="5" ht="45" customHeight="1" spans="1:8">
      <c r="A5" s="12">
        <v>2</v>
      </c>
      <c r="B5" s="13" t="s">
        <v>14</v>
      </c>
      <c r="C5" s="14" t="s">
        <v>15</v>
      </c>
      <c r="D5" s="7" t="s">
        <v>16</v>
      </c>
      <c r="E5" s="9">
        <v>1</v>
      </c>
      <c r="F5" s="9"/>
      <c r="G5" s="10">
        <f t="shared" si="0"/>
        <v>0</v>
      </c>
      <c r="H5" s="15"/>
    </row>
    <row r="6" ht="45" customHeight="1" spans="1:8">
      <c r="A6" s="12">
        <v>3</v>
      </c>
      <c r="B6" s="13" t="s">
        <v>17</v>
      </c>
      <c r="C6" s="14" t="s">
        <v>18</v>
      </c>
      <c r="D6" s="7" t="s">
        <v>16</v>
      </c>
      <c r="E6" s="9">
        <v>10</v>
      </c>
      <c r="F6" s="9"/>
      <c r="G6" s="10">
        <f t="shared" si="0"/>
        <v>0</v>
      </c>
      <c r="H6" s="11"/>
    </row>
    <row r="7" ht="45" customHeight="1" spans="1:8">
      <c r="A7" s="12">
        <v>4</v>
      </c>
      <c r="B7" s="13" t="s">
        <v>19</v>
      </c>
      <c r="C7" s="14" t="s">
        <v>20</v>
      </c>
      <c r="D7" s="7" t="s">
        <v>16</v>
      </c>
      <c r="E7" s="9">
        <v>1</v>
      </c>
      <c r="F7" s="9"/>
      <c r="G7" s="10">
        <f t="shared" si="0"/>
        <v>0</v>
      </c>
      <c r="H7" s="11" t="s">
        <v>21</v>
      </c>
    </row>
    <row r="8" ht="45" customHeight="1" spans="1:8">
      <c r="A8" s="12">
        <v>5</v>
      </c>
      <c r="B8" s="13" t="s">
        <v>22</v>
      </c>
      <c r="C8" s="14" t="s">
        <v>20</v>
      </c>
      <c r="D8" s="7" t="s">
        <v>16</v>
      </c>
      <c r="E8" s="9">
        <v>1</v>
      </c>
      <c r="F8" s="9"/>
      <c r="G8" s="10">
        <f t="shared" si="0"/>
        <v>0</v>
      </c>
      <c r="H8" s="11"/>
    </row>
    <row r="9" ht="99" spans="1:8">
      <c r="A9" s="6">
        <v>6</v>
      </c>
      <c r="B9" s="13" t="s">
        <v>23</v>
      </c>
      <c r="C9" s="14" t="s">
        <v>24</v>
      </c>
      <c r="D9" s="7" t="s">
        <v>25</v>
      </c>
      <c r="E9" s="9">
        <v>12</v>
      </c>
      <c r="F9" s="9"/>
      <c r="G9" s="10">
        <f t="shared" si="0"/>
        <v>0</v>
      </c>
      <c r="H9" s="11" t="s">
        <v>26</v>
      </c>
    </row>
    <row r="10" ht="45" customHeight="1" spans="1:8">
      <c r="A10" s="12">
        <v>7</v>
      </c>
      <c r="B10" s="13" t="s">
        <v>27</v>
      </c>
      <c r="C10" s="14" t="s">
        <v>18</v>
      </c>
      <c r="D10" s="7" t="s">
        <v>16</v>
      </c>
      <c r="E10" s="9">
        <v>8</v>
      </c>
      <c r="F10" s="9"/>
      <c r="G10" s="10">
        <f t="shared" si="0"/>
        <v>0</v>
      </c>
      <c r="H10" s="11"/>
    </row>
    <row r="11" ht="45" customHeight="1" spans="1:8">
      <c r="A11" s="12">
        <v>8</v>
      </c>
      <c r="B11" s="13" t="s">
        <v>28</v>
      </c>
      <c r="C11" s="14" t="s">
        <v>20</v>
      </c>
      <c r="D11" s="7" t="s">
        <v>16</v>
      </c>
      <c r="E11" s="9">
        <v>2</v>
      </c>
      <c r="F11" s="9"/>
      <c r="G11" s="10">
        <f t="shared" si="0"/>
        <v>0</v>
      </c>
      <c r="H11" s="11" t="s">
        <v>29</v>
      </c>
    </row>
    <row r="12" ht="45" customHeight="1" spans="1:8">
      <c r="A12" s="12">
        <v>9</v>
      </c>
      <c r="B12" s="13" t="s">
        <v>30</v>
      </c>
      <c r="C12" s="14" t="s">
        <v>20</v>
      </c>
      <c r="D12" s="7" t="s">
        <v>16</v>
      </c>
      <c r="E12" s="9">
        <v>2</v>
      </c>
      <c r="F12" s="9"/>
      <c r="G12" s="10">
        <f t="shared" si="0"/>
        <v>0</v>
      </c>
      <c r="H12" s="11" t="s">
        <v>31</v>
      </c>
    </row>
    <row r="13" ht="45" customHeight="1" spans="1:8">
      <c r="A13" s="12">
        <v>10</v>
      </c>
      <c r="B13" s="13" t="s">
        <v>32</v>
      </c>
      <c r="C13" s="14" t="s">
        <v>33</v>
      </c>
      <c r="D13" s="7" t="s">
        <v>16</v>
      </c>
      <c r="E13" s="9">
        <v>1</v>
      </c>
      <c r="F13" s="9"/>
      <c r="G13" s="10">
        <f t="shared" si="0"/>
        <v>0</v>
      </c>
      <c r="H13" s="11" t="s">
        <v>34</v>
      </c>
    </row>
    <row r="14" ht="45" customHeight="1" spans="1:8">
      <c r="A14" s="12">
        <v>11</v>
      </c>
      <c r="B14" s="13" t="s">
        <v>35</v>
      </c>
      <c r="C14" s="14" t="s">
        <v>36</v>
      </c>
      <c r="D14" s="7" t="s">
        <v>37</v>
      </c>
      <c r="E14" s="9">
        <f>(0.3+0.2)*6</f>
        <v>3</v>
      </c>
      <c r="F14" s="9"/>
      <c r="G14" s="10">
        <f t="shared" si="0"/>
        <v>0</v>
      </c>
      <c r="H14" s="11" t="s">
        <v>38</v>
      </c>
    </row>
    <row r="15" ht="45" customHeight="1" spans="1:8">
      <c r="A15" s="12">
        <v>12</v>
      </c>
      <c r="B15" s="13" t="s">
        <v>39</v>
      </c>
      <c r="C15" s="14" t="s">
        <v>40</v>
      </c>
      <c r="D15" s="7" t="s">
        <v>37</v>
      </c>
      <c r="E15" s="9">
        <f>(0.3+0.2)*6</f>
        <v>3</v>
      </c>
      <c r="F15" s="9"/>
      <c r="G15" s="10">
        <f t="shared" si="0"/>
        <v>0</v>
      </c>
      <c r="H15" s="11" t="s">
        <v>41</v>
      </c>
    </row>
    <row r="16" ht="57" customHeight="1" spans="1:8">
      <c r="A16" s="12">
        <v>13</v>
      </c>
      <c r="B16" s="13" t="s">
        <v>42</v>
      </c>
      <c r="C16" s="14" t="s">
        <v>43</v>
      </c>
      <c r="D16" s="7" t="s">
        <v>37</v>
      </c>
      <c r="E16" s="9">
        <f>(0.3+0.2)*6</f>
        <v>3</v>
      </c>
      <c r="F16" s="9"/>
      <c r="G16" s="10">
        <f t="shared" si="0"/>
        <v>0</v>
      </c>
      <c r="H16" s="11" t="s">
        <v>44</v>
      </c>
    </row>
    <row r="17" ht="22.5" customHeight="1" spans="1:8">
      <c r="A17" s="16" t="s">
        <v>45</v>
      </c>
      <c r="B17" s="17"/>
      <c r="C17" s="17"/>
      <c r="D17" s="17"/>
      <c r="E17" s="17"/>
      <c r="F17" s="18"/>
      <c r="G17" s="10">
        <f>SUM(G4:G16)</f>
        <v>0</v>
      </c>
      <c r="H17" s="11"/>
    </row>
    <row r="18" ht="22.5" customHeight="1" spans="1:8">
      <c r="A18" s="2" t="s">
        <v>46</v>
      </c>
      <c r="B18" s="2"/>
      <c r="C18" s="2"/>
      <c r="D18" s="2"/>
      <c r="E18" s="2"/>
      <c r="F18" s="2"/>
      <c r="G18" s="2"/>
      <c r="H18" s="2"/>
    </row>
    <row r="19" ht="22.5" customHeight="1" spans="1:8">
      <c r="A19" s="3" t="s">
        <v>2</v>
      </c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5" t="s">
        <v>9</v>
      </c>
    </row>
    <row r="20" ht="45" customHeight="1" spans="1:8">
      <c r="A20" s="12">
        <v>1</v>
      </c>
      <c r="B20" s="13" t="s">
        <v>47</v>
      </c>
      <c r="C20" s="14" t="s">
        <v>48</v>
      </c>
      <c r="D20" s="7" t="s">
        <v>25</v>
      </c>
      <c r="E20" s="9">
        <v>5</v>
      </c>
      <c r="F20" s="9"/>
      <c r="G20" s="10">
        <f>E20*F20</f>
        <v>0</v>
      </c>
      <c r="H20" s="11"/>
    </row>
    <row r="21" ht="132" spans="1:8">
      <c r="A21" s="12">
        <v>2</v>
      </c>
      <c r="B21" s="13" t="s">
        <v>49</v>
      </c>
      <c r="C21" s="14" t="s">
        <v>50</v>
      </c>
      <c r="D21" s="7" t="s">
        <v>25</v>
      </c>
      <c r="E21" s="19">
        <f>28.65+12.2+3.1+2.5</f>
        <v>46.45</v>
      </c>
      <c r="F21" s="9"/>
      <c r="G21" s="10">
        <f t="shared" ref="G21:G27" si="1">E21*F21</f>
        <v>0</v>
      </c>
      <c r="H21" s="11"/>
    </row>
    <row r="22" ht="132" spans="1:8">
      <c r="A22" s="12">
        <v>3</v>
      </c>
      <c r="B22" s="13" t="s">
        <v>51</v>
      </c>
      <c r="C22" s="14" t="s">
        <v>52</v>
      </c>
      <c r="D22" s="7" t="s">
        <v>25</v>
      </c>
      <c r="E22" s="19">
        <f>(28.65+12.2+3.1+4+5+5)*1.025</f>
        <v>59.39875</v>
      </c>
      <c r="F22" s="9"/>
      <c r="G22" s="10">
        <f t="shared" si="1"/>
        <v>0</v>
      </c>
      <c r="H22" s="11"/>
    </row>
    <row r="23" ht="49.5" spans="1:8">
      <c r="A23" s="12">
        <v>4</v>
      </c>
      <c r="B23" s="13" t="s">
        <v>53</v>
      </c>
      <c r="C23" s="14" t="s">
        <v>54</v>
      </c>
      <c r="D23" s="7" t="s">
        <v>25</v>
      </c>
      <c r="E23" s="19">
        <f>(28.65+12.2+3.1+4+5+5)*1.025</f>
        <v>59.39875</v>
      </c>
      <c r="F23" s="9"/>
      <c r="G23" s="10">
        <f t="shared" si="1"/>
        <v>0</v>
      </c>
      <c r="H23" s="11"/>
    </row>
    <row r="24" ht="45" customHeight="1" spans="1:8">
      <c r="A24" s="12">
        <v>5</v>
      </c>
      <c r="B24" s="13" t="s">
        <v>55</v>
      </c>
      <c r="C24" s="14" t="s">
        <v>56</v>
      </c>
      <c r="D24" s="7" t="s">
        <v>16</v>
      </c>
      <c r="E24" s="19">
        <v>1</v>
      </c>
      <c r="F24" s="9"/>
      <c r="G24" s="10">
        <f t="shared" si="1"/>
        <v>0</v>
      </c>
      <c r="H24" s="11"/>
    </row>
    <row r="25" ht="45" customHeight="1" spans="1:8">
      <c r="A25" s="12">
        <v>6</v>
      </c>
      <c r="B25" s="13" t="s">
        <v>57</v>
      </c>
      <c r="C25" s="14" t="s">
        <v>20</v>
      </c>
      <c r="D25" s="7" t="s">
        <v>16</v>
      </c>
      <c r="E25" s="19">
        <v>1</v>
      </c>
      <c r="F25" s="9"/>
      <c r="G25" s="10">
        <f t="shared" si="1"/>
        <v>0</v>
      </c>
      <c r="H25" s="11"/>
    </row>
    <row r="26" ht="45" customHeight="1" spans="1:8">
      <c r="A26" s="12">
        <v>7</v>
      </c>
      <c r="B26" s="13" t="s">
        <v>58</v>
      </c>
      <c r="C26" s="14" t="s">
        <v>20</v>
      </c>
      <c r="D26" s="7" t="s">
        <v>16</v>
      </c>
      <c r="E26" s="19">
        <v>1</v>
      </c>
      <c r="F26" s="9"/>
      <c r="G26" s="10">
        <f t="shared" si="1"/>
        <v>0</v>
      </c>
      <c r="H26" s="11"/>
    </row>
    <row r="27" ht="22.5" customHeight="1" spans="1:8">
      <c r="A27" s="20" t="s">
        <v>59</v>
      </c>
      <c r="B27" s="21"/>
      <c r="C27" s="21"/>
      <c r="D27" s="21"/>
      <c r="E27" s="21"/>
      <c r="F27" s="22"/>
      <c r="G27" s="10">
        <f>SUM(G20:G26)</f>
        <v>0</v>
      </c>
      <c r="H27" s="11"/>
    </row>
    <row r="28" ht="22.5" customHeight="1" spans="1:8">
      <c r="A28" s="23" t="s">
        <v>60</v>
      </c>
      <c r="B28" s="24"/>
      <c r="C28" s="24"/>
      <c r="D28" s="24"/>
      <c r="E28" s="24"/>
      <c r="F28" s="25"/>
      <c r="G28" s="10">
        <f>G17+G27</f>
        <v>0</v>
      </c>
      <c r="H28" s="11"/>
    </row>
    <row r="29" ht="22.5" customHeight="1" spans="1:8">
      <c r="A29" s="26" t="s">
        <v>61</v>
      </c>
      <c r="B29" s="27"/>
      <c r="C29" s="27"/>
      <c r="D29" s="27"/>
      <c r="E29" s="27"/>
      <c r="F29" s="28"/>
      <c r="G29" s="10">
        <f>G28*0.09</f>
        <v>0</v>
      </c>
      <c r="H29" s="11"/>
    </row>
    <row r="30" ht="22.5" customHeight="1" spans="1:8">
      <c r="A30" s="29" t="s">
        <v>62</v>
      </c>
      <c r="B30" s="30"/>
      <c r="C30" s="30"/>
      <c r="D30" s="30"/>
      <c r="E30" s="30"/>
      <c r="F30" s="31"/>
      <c r="G30" s="10">
        <f>G28*1.09</f>
        <v>0</v>
      </c>
      <c r="H30" s="11"/>
    </row>
    <row r="31" ht="22.5" customHeight="1" spans="1:8">
      <c r="A31" s="32" t="s">
        <v>63</v>
      </c>
      <c r="B31" s="33"/>
      <c r="C31" s="33"/>
      <c r="D31" s="33"/>
      <c r="E31" s="33"/>
      <c r="F31" s="33"/>
      <c r="G31" s="33"/>
      <c r="H31" s="34"/>
    </row>
  </sheetData>
  <mergeCells count="9">
    <mergeCell ref="A1:H1"/>
    <mergeCell ref="A2:H2"/>
    <mergeCell ref="A17:F17"/>
    <mergeCell ref="A18:H18"/>
    <mergeCell ref="A27:F27"/>
    <mergeCell ref="A28:F28"/>
    <mergeCell ref="A29:F29"/>
    <mergeCell ref="A30:F30"/>
    <mergeCell ref="A31:H31"/>
  </mergeCells>
  <pageMargins left="0.751388888888889" right="0.751388888888889" top="0.196527777777778" bottom="0.196527777777778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yjssj</dc:creator>
  <cp:lastModifiedBy>星空物语</cp:lastModifiedBy>
  <dcterms:created xsi:type="dcterms:W3CDTF">2025-12-10T01:13:00Z</dcterms:created>
  <dcterms:modified xsi:type="dcterms:W3CDTF">2026-04-29T10:09:46Z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2A1B16A65DC94DD6BDEAC5D40DA0B9E3_11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